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.Soria\Desktop\G23 Final Awards\"/>
    </mc:Choice>
  </mc:AlternateContent>
  <xr:revisionPtr revIDLastSave="0" documentId="13_ncr:1_{A4848326-8B33-4126-BC3F-C878F278134F}" xr6:coauthVersionLast="47" xr6:coauthVersionMax="47" xr10:uidLastSave="{00000000-0000-0000-0000-000000000000}"/>
  <bookViews>
    <workbookView xWindow="40920" yWindow="9360" windowWidth="29040" windowHeight="15840" xr2:uid="{17D85FFC-F4C2-4D1D-975C-E9E62F227F48}"/>
  </bookViews>
  <sheets>
    <sheet name="Ground Operations" sheetId="1" r:id="rId1"/>
  </sheets>
  <definedNames>
    <definedName name="_xlnm._FilterDatabase" localSheetId="0" hidden="1">'Ground Operations'!$A$3:$N$3</definedName>
    <definedName name="_xlnm.Print_Titles" localSheetId="0">'Ground Operations'!$1:$1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" l="1"/>
  <c r="N3" i="1" s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M34" i="1"/>
  <c r="K11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K3" i="1"/>
  <c r="L34" i="1" l="1"/>
</calcChain>
</file>

<file path=xl/sharedStrings.xml><?xml version="1.0" encoding="utf-8"?>
<sst xmlns="http://schemas.openxmlformats.org/spreadsheetml/2006/main" count="109" uniqueCount="87">
  <si>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</si>
  <si>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</si>
  <si>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</si>
  <si>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</si>
  <si>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</si>
  <si>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</si>
  <si>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</si>
  <si>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</si>
  <si>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</si>
  <si>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</si>
  <si>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</si>
  <si>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</si>
  <si>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</si>
  <si>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r>
      <t xml:space="preserve">Balance
</t>
    </r>
    <r>
      <rPr>
        <b/>
        <sz val="8"/>
        <color rgb="FFFF0000"/>
        <rFont val="Arial"/>
        <family val="2"/>
      </rPr>
      <t>(see note)</t>
    </r>
  </si>
  <si>
    <t>TOTALS</t>
  </si>
  <si>
    <t>USFS - San Bernardino National Forest</t>
  </si>
  <si>
    <t>Ground Operations</t>
  </si>
  <si>
    <t>BLM - Arcata Field Office</t>
  </si>
  <si>
    <t>USFS - Mendocino National Forest</t>
  </si>
  <si>
    <t>BLM - Redding Field Office</t>
  </si>
  <si>
    <t>USFS - Tahoe National Forest</t>
  </si>
  <si>
    <t>USFS - Sierra National Forest</t>
  </si>
  <si>
    <t>USFS - Angeles National Forest</t>
  </si>
  <si>
    <t>USFS - Stanislaus National Forest</t>
  </si>
  <si>
    <t>BLM - Eagle Lake Field Office</t>
  </si>
  <si>
    <t>BLM - Ukiah Field Office</t>
  </si>
  <si>
    <t>Sierra Buttes Trail Stewardship</t>
  </si>
  <si>
    <t>Friends of Jawbone</t>
  </si>
  <si>
    <t>City of Tulare Recreation Parks and Library Department</t>
  </si>
  <si>
    <t>BLM - El Centro Field Office</t>
  </si>
  <si>
    <t>Kingsburg 4 Wheel Drive Club</t>
  </si>
  <si>
    <t>USFS - Cleveland National Forest</t>
  </si>
  <si>
    <t>Ground Operations - South</t>
  </si>
  <si>
    <t>USFS - Modoc National Forest</t>
  </si>
  <si>
    <t>Santa Clara County Parks and Recreation Department</t>
  </si>
  <si>
    <t>Central Coast Trail Riders Association</t>
  </si>
  <si>
    <t>Stanislaus County Parks and Recreation Department</t>
  </si>
  <si>
    <t>USFS - Los Padres National Forest</t>
  </si>
  <si>
    <t>BLM - Ridgecrest Field Office</t>
  </si>
  <si>
    <t>City of California City</t>
  </si>
  <si>
    <t>BLM - Bishop Field Office</t>
  </si>
  <si>
    <t>Friends of El Mirage</t>
  </si>
  <si>
    <t>Ground Operations - North</t>
  </si>
  <si>
    <t>USFS - Sequoia National Forest</t>
  </si>
  <si>
    <t>BLM - Barstow Field Office</t>
  </si>
  <si>
    <t>Plumas County</t>
  </si>
  <si>
    <t>G23 Fort Sage/Rice Canyon Ground Operations</t>
  </si>
  <si>
    <t>G23-01-08-G01</t>
  </si>
  <si>
    <t>G23-02-01-G01</t>
  </si>
  <si>
    <t>Ground Operations Chappie-Shasta OHV Area</t>
  </si>
  <si>
    <t>G23-01-14-G01</t>
  </si>
  <si>
    <t>G23-02-20-G01</t>
  </si>
  <si>
    <t>G23-02-10-G01</t>
  </si>
  <si>
    <t>2024 Ground Operations - Jawbone Region</t>
  </si>
  <si>
    <t>G23-04-13-G01</t>
  </si>
  <si>
    <t>G23-02-14-G01</t>
  </si>
  <si>
    <t>G23-01-02-G01</t>
  </si>
  <si>
    <t>G23-04-68-G01</t>
  </si>
  <si>
    <t>G23-02-02-G02</t>
  </si>
  <si>
    <t>G23-03-26-G01</t>
  </si>
  <si>
    <t>G23-04-34-G01</t>
  </si>
  <si>
    <t>G23-03-19-G01</t>
  </si>
  <si>
    <t>G23-02-45-G01</t>
  </si>
  <si>
    <t>2024 OHV Ground Operations SNF</t>
  </si>
  <si>
    <t>G23-02-17-G01</t>
  </si>
  <si>
    <t>G23-02-19-G01</t>
  </si>
  <si>
    <t>G23-03-04-G01</t>
  </si>
  <si>
    <t>Frank Raines - Ground Operations</t>
  </si>
  <si>
    <t>G23-03-20-G01</t>
  </si>
  <si>
    <t>G23-01-17-G01</t>
  </si>
  <si>
    <t>G23-03-84-G01</t>
  </si>
  <si>
    <t>G23-01-15-G01</t>
  </si>
  <si>
    <t>G23-04-14-G01</t>
  </si>
  <si>
    <t>2024 Ground Operations - El Mirage OHV Area</t>
  </si>
  <si>
    <t>G23-04-11-G01</t>
  </si>
  <si>
    <t>La Grange - Ground Operations</t>
  </si>
  <si>
    <t>G23-03-20-G02</t>
  </si>
  <si>
    <t>G23-01-05-G01</t>
  </si>
  <si>
    <t>G23-02-09-G01</t>
  </si>
  <si>
    <t>G23-01-09-G01</t>
  </si>
  <si>
    <t>G23-02-15-G01</t>
  </si>
  <si>
    <t>G23-02-02-G01</t>
  </si>
  <si>
    <t>County of Lassen Department of Public Works</t>
  </si>
  <si>
    <t>Lassen County OHV Road and Access Improvement</t>
  </si>
  <si>
    <t>G23-03-31-G01</t>
  </si>
  <si>
    <t>G23-01-04-G01</t>
  </si>
  <si>
    <t xml:space="preserve">NOTE:  Per Public Resources Code 5090.50 and regulation Section 4970.15.1(c), projects beyond the 70% Ground Operations allocation are being funded from unused Acquisition, Development, and Planning 2023 (G23) grant cycle allocations.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</si>
</sst>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rgb="FFD3FDD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0" fontId="6" fillId="3" borderId="4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1" applyNumberFormat="1" applyFont="1" applyFill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 wrapText="1"/>
    </xf>
    <xf numFmtId="2" fontId="8" fillId="0" borderId="0" xfId="0" applyNumberFormat="1" applyFont="1" applyAlignment="1">
      <alignment horizontal="lef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10" fillId="0" borderId="0" xfId="0" applyFont="1"/>
    <xf numFmtId="0" fontId="6" fillId="4" borderId="4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/>
    </xf>
    <xf numFmtId="2" fontId="6" fillId="4" borderId="1" xfId="0" applyNumberFormat="1" applyFont="1" applyFill="1" applyBorder="1" applyAlignment="1">
      <alignment horizontal="center" vertical="top"/>
    </xf>
    <xf numFmtId="164" fontId="6" fillId="4" borderId="1" xfId="0" applyNumberFormat="1" applyFont="1" applyFill="1" applyBorder="1" applyAlignment="1">
      <alignment horizontal="right" vertical="top"/>
    </xf>
    <xf numFmtId="164" fontId="6" fillId="4" borderId="1" xfId="1" applyNumberFormat="1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/>
    </xf>
    <xf numFmtId="164" fontId="6" fillId="4" borderId="9" xfId="0" applyNumberFormat="1" applyFont="1" applyFill="1" applyBorder="1" applyAlignment="1">
      <alignment horizontal="right" vertical="top"/>
    </xf>
    <xf numFmtId="164" fontId="6" fillId="4" borderId="9" xfId="1" applyNumberFormat="1" applyFont="1" applyFill="1" applyBorder="1" applyAlignment="1">
      <alignment horizontal="right" vertical="top"/>
    </xf>
    <xf numFmtId="164" fontId="6" fillId="4" borderId="1" xfId="0" applyNumberFormat="1" applyFont="1" applyFill="1" applyBorder="1" applyAlignment="1">
      <alignment vertical="top"/>
    </xf>
    <xf numFmtId="164" fontId="6" fillId="4" borderId="1" xfId="1" applyNumberFormat="1" applyFont="1" applyFill="1" applyBorder="1" applyAlignment="1">
      <alignment vertical="top"/>
    </xf>
    <xf numFmtId="0" fontId="6" fillId="4" borderId="6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top"/>
    </xf>
    <xf numFmtId="164" fontId="6" fillId="4" borderId="7" xfId="0" applyNumberFormat="1" applyFont="1" applyFill="1" applyBorder="1" applyAlignment="1">
      <alignment horizontal="right" vertical="top"/>
    </xf>
    <xf numFmtId="164" fontId="6" fillId="4" borderId="7" xfId="1" applyNumberFormat="1" applyFont="1" applyFill="1" applyBorder="1" applyAlignment="1">
      <alignment horizontal="right" vertical="top"/>
    </xf>
    <xf numFmtId="2" fontId="7" fillId="0" borderId="11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6" fillId="4" borderId="7" xfId="0" applyNumberFormat="1" applyFont="1" applyFill="1" applyBorder="1" applyAlignment="1">
      <alignment horizontal="center" vertical="top"/>
    </xf>
    <xf numFmtId="164" fontId="6" fillId="0" borderId="12" xfId="1" applyNumberFormat="1" applyFont="1" applyFill="1" applyBorder="1" applyAlignment="1">
      <alignment vertical="top"/>
    </xf>
    <xf numFmtId="164" fontId="11" fillId="4" borderId="5" xfId="1" applyNumberFormat="1" applyFont="1" applyFill="1" applyBorder="1" applyAlignment="1">
      <alignment vertical="top"/>
    </xf>
    <xf numFmtId="164" fontId="11" fillId="0" borderId="5" xfId="1" applyNumberFormat="1" applyFont="1" applyBorder="1" applyAlignment="1">
      <alignment vertical="top"/>
    </xf>
    <xf numFmtId="164" fontId="7" fillId="0" borderId="13" xfId="1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left" wrapText="1"/>
    </xf>
    <xf numFmtId="164" fontId="9" fillId="0" borderId="0" xfId="0" applyNumberFormat="1" applyFont="1" applyAlignment="1">
      <alignment wrapText="1"/>
    </xf>
    <xf numFmtId="0" fontId="7" fillId="0" borderId="11" xfId="0" applyFont="1" applyBorder="1" applyAlignment="1">
      <alignment horizontal="center" vertical="top"/>
    </xf>
    <xf numFmtId="164" fontId="7" fillId="0" borderId="11" xfId="0" applyNumberFormat="1" applyFont="1" applyBorder="1" applyAlignment="1">
      <alignment horizontal="right" vertical="top"/>
    </xf>
    <xf numFmtId="164" fontId="5" fillId="0" borderId="14" xfId="1" applyNumberFormat="1" applyFont="1" applyBorder="1"/>
    <xf numFmtId="0" fontId="6" fillId="0" borderId="16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right" vertical="top" wrapText="1"/>
    </xf>
    <xf numFmtId="164" fontId="7" fillId="0" borderId="11" xfId="1" applyNumberFormat="1" applyFont="1" applyFill="1" applyBorder="1" applyAlignment="1">
      <alignment horizontal="right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center" vertical="top"/>
    </xf>
    <xf numFmtId="164" fontId="6" fillId="0" borderId="10" xfId="0" applyNumberFormat="1" applyFont="1" applyBorder="1" applyAlignment="1">
      <alignment horizontal="right" vertical="top"/>
    </xf>
    <xf numFmtId="164" fontId="6" fillId="0" borderId="10" xfId="1" applyNumberFormat="1" applyFont="1" applyFill="1" applyBorder="1" applyAlignment="1">
      <alignment horizontal="right" vertical="top"/>
    </xf>
    <xf numFmtId="164" fontId="11" fillId="0" borderId="15" xfId="1" applyNumberFormat="1" applyFont="1" applyFill="1" applyBorder="1" applyAlignment="1">
      <alignment vertical="top"/>
    </xf>
    <xf numFmtId="0" fontId="12" fillId="0" borderId="0" xfId="0" applyFont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FDD3"/>
      <color rgb="FFC9FEBA"/>
      <color rgb="FFD2FEC6"/>
      <color rgb="FFC7FEB8"/>
      <color rgb="FFB8FEC4"/>
      <color rgb="FFACFEBA"/>
      <color rgb="FFC6FECF"/>
      <color rgb="FFADFDBA"/>
      <color rgb="FF88FC9B"/>
      <color rgb="FFB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0A17-0149-42CE-B6FA-9632D28274F7}">
  <dimension ref="A1:N38"/>
  <sheetViews>
    <sheetView showGridLines="0" tabSelected="1" view="pageLayout" zoomScale="130" zoomScaleNormal="100" zoomScalePageLayoutView="130" workbookViewId="0">
      <selection activeCell="D3" sqref="D3"/>
    </sheetView>
  </sheetViews>
  <sheetFormatPr defaultColWidth="2.86328125" defaultRowHeight="10.15" x14ac:dyDescent="0.3"/>
  <cols>
    <col min="1" max="1" width="4.3984375" style="4" customWidth="1"/>
    <col min="2" max="2" width="18.73046875" style="3" customWidth="1"/>
    <col min="3" max="3" width="18" style="3" customWidth="1"/>
    <col min="4" max="4" width="11.86328125" style="3" bestFit="1" customWidth="1"/>
    <col min="5" max="5" width="7.59765625" style="5" customWidth="1"/>
    <col min="6" max="6" width="8.1328125" style="5" customWidth="1"/>
    <col min="7" max="7" width="7" style="6" customWidth="1"/>
    <col min="8" max="8" width="7.73046875" style="5" customWidth="1"/>
    <col min="9" max="9" width="8.265625" style="5" customWidth="1"/>
    <col min="10" max="10" width="7" style="5" customWidth="1"/>
    <col min="11" max="11" width="6.3984375" style="7" customWidth="1"/>
    <col min="12" max="12" width="10.59765625" style="5" customWidth="1"/>
    <col min="13" max="13" width="13.59765625" style="5" customWidth="1"/>
    <col min="14" max="14" width="13.59765625" style="8" customWidth="1"/>
    <col min="15" max="16384" width="2.86328125" style="3"/>
  </cols>
  <sheetData>
    <row r="1" spans="1:14" ht="40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57" t="s">
        <v>13</v>
      </c>
    </row>
    <row r="2" spans="1:14" ht="10.5" thickBot="1" x14ac:dyDescent="0.35">
      <c r="L2" s="8"/>
      <c r="M2" s="8"/>
      <c r="N2" s="62">
        <f>10850000+1550000+1171091+86467</f>
        <v>13657558</v>
      </c>
    </row>
    <row r="3" spans="1:14" ht="20.25" x14ac:dyDescent="0.3">
      <c r="A3" s="9">
        <v>1</v>
      </c>
      <c r="B3" s="10" t="s">
        <v>24</v>
      </c>
      <c r="C3" s="10" t="s">
        <v>46</v>
      </c>
      <c r="D3" s="11" t="s">
        <v>47</v>
      </c>
      <c r="E3" s="11">
        <v>150</v>
      </c>
      <c r="F3" s="11">
        <v>88</v>
      </c>
      <c r="G3" s="11">
        <v>95</v>
      </c>
      <c r="H3" s="11">
        <v>55</v>
      </c>
      <c r="I3" s="11">
        <v>46</v>
      </c>
      <c r="J3" s="11">
        <v>46</v>
      </c>
      <c r="K3" s="12">
        <f t="shared" ref="K3:K33" si="0">((G3+J3)/(E3+H3))*100</f>
        <v>68.780487804878049</v>
      </c>
      <c r="L3" s="13">
        <v>131400</v>
      </c>
      <c r="M3" s="14">
        <v>131400</v>
      </c>
      <c r="N3" s="53">
        <f t="shared" ref="N3:N32" si="1">N2-M3</f>
        <v>13526158</v>
      </c>
    </row>
    <row r="4" spans="1:14" ht="20.25" x14ac:dyDescent="0.3">
      <c r="A4" s="32">
        <v>2</v>
      </c>
      <c r="B4" s="33" t="s">
        <v>22</v>
      </c>
      <c r="C4" s="33" t="s">
        <v>16</v>
      </c>
      <c r="D4" s="34" t="s">
        <v>48</v>
      </c>
      <c r="E4" s="34">
        <v>150</v>
      </c>
      <c r="F4" s="34">
        <v>91</v>
      </c>
      <c r="G4" s="34">
        <v>98</v>
      </c>
      <c r="H4" s="34">
        <v>55</v>
      </c>
      <c r="I4" s="34">
        <v>43</v>
      </c>
      <c r="J4" s="34">
        <v>41</v>
      </c>
      <c r="K4" s="35">
        <f t="shared" si="0"/>
        <v>67.804878048780495</v>
      </c>
      <c r="L4" s="43">
        <v>382406</v>
      </c>
      <c r="M4" s="44">
        <v>348483</v>
      </c>
      <c r="N4" s="54">
        <f t="shared" si="1"/>
        <v>13177675</v>
      </c>
    </row>
    <row r="5" spans="1:14" ht="20.25" x14ac:dyDescent="0.3">
      <c r="A5" s="18">
        <v>3</v>
      </c>
      <c r="B5" s="19" t="s">
        <v>19</v>
      </c>
      <c r="C5" s="19" t="s">
        <v>49</v>
      </c>
      <c r="D5" s="20" t="s">
        <v>50</v>
      </c>
      <c r="E5" s="20">
        <v>150</v>
      </c>
      <c r="F5" s="20">
        <v>85</v>
      </c>
      <c r="G5" s="20">
        <v>93</v>
      </c>
      <c r="H5" s="20">
        <v>55</v>
      </c>
      <c r="I5" s="20">
        <v>44</v>
      </c>
      <c r="J5" s="20">
        <v>44</v>
      </c>
      <c r="K5" s="51">
        <f t="shared" si="0"/>
        <v>66.829268292682926</v>
      </c>
      <c r="L5" s="21">
        <v>211810</v>
      </c>
      <c r="M5" s="22">
        <v>211810</v>
      </c>
      <c r="N5" s="55">
        <f t="shared" si="1"/>
        <v>12965865</v>
      </c>
    </row>
    <row r="6" spans="1:14" ht="20.25" x14ac:dyDescent="0.3">
      <c r="A6" s="32">
        <v>4</v>
      </c>
      <c r="B6" s="33" t="s">
        <v>20</v>
      </c>
      <c r="C6" s="33" t="s">
        <v>16</v>
      </c>
      <c r="D6" s="34" t="s">
        <v>51</v>
      </c>
      <c r="E6" s="34">
        <v>150</v>
      </c>
      <c r="F6" s="34">
        <v>84</v>
      </c>
      <c r="G6" s="34">
        <v>91</v>
      </c>
      <c r="H6" s="34">
        <v>55</v>
      </c>
      <c r="I6" s="34">
        <v>46</v>
      </c>
      <c r="J6" s="34">
        <v>46</v>
      </c>
      <c r="K6" s="35">
        <f t="shared" si="0"/>
        <v>66.829268292682926</v>
      </c>
      <c r="L6" s="43">
        <v>837837</v>
      </c>
      <c r="M6" s="44">
        <v>837837</v>
      </c>
      <c r="N6" s="54">
        <f t="shared" si="1"/>
        <v>12128028</v>
      </c>
    </row>
    <row r="7" spans="1:14" ht="20.25" x14ac:dyDescent="0.3">
      <c r="A7" s="18">
        <v>5</v>
      </c>
      <c r="B7" s="19" t="s">
        <v>18</v>
      </c>
      <c r="C7" s="19" t="s">
        <v>16</v>
      </c>
      <c r="D7" s="20" t="s">
        <v>52</v>
      </c>
      <c r="E7" s="20">
        <v>150</v>
      </c>
      <c r="F7" s="20">
        <v>88</v>
      </c>
      <c r="G7" s="20">
        <v>94</v>
      </c>
      <c r="H7" s="20">
        <v>55</v>
      </c>
      <c r="I7" s="20">
        <v>44</v>
      </c>
      <c r="J7" s="20">
        <v>39</v>
      </c>
      <c r="K7" s="51">
        <f t="shared" si="0"/>
        <v>64.878048780487802</v>
      </c>
      <c r="L7" s="21">
        <v>698446</v>
      </c>
      <c r="M7" s="22">
        <v>695951</v>
      </c>
      <c r="N7" s="55">
        <f t="shared" si="1"/>
        <v>11432077</v>
      </c>
    </row>
    <row r="8" spans="1:14" ht="20.25" x14ac:dyDescent="0.3">
      <c r="A8" s="32">
        <v>6</v>
      </c>
      <c r="B8" s="33" t="s">
        <v>27</v>
      </c>
      <c r="C8" s="33" t="s">
        <v>53</v>
      </c>
      <c r="D8" s="34" t="s">
        <v>54</v>
      </c>
      <c r="E8" s="34">
        <v>150</v>
      </c>
      <c r="F8" s="34">
        <v>85</v>
      </c>
      <c r="G8" s="34">
        <v>89</v>
      </c>
      <c r="H8" s="34">
        <v>55</v>
      </c>
      <c r="I8" s="34">
        <v>43</v>
      </c>
      <c r="J8" s="34">
        <v>43</v>
      </c>
      <c r="K8" s="35">
        <f t="shared" si="0"/>
        <v>64.390243902439025</v>
      </c>
      <c r="L8" s="43">
        <v>979551</v>
      </c>
      <c r="M8" s="44">
        <v>979071</v>
      </c>
      <c r="N8" s="54">
        <f t="shared" si="1"/>
        <v>10453006</v>
      </c>
    </row>
    <row r="9" spans="1:14" ht="20.25" x14ac:dyDescent="0.3">
      <c r="A9" s="18">
        <v>7</v>
      </c>
      <c r="B9" s="19" t="s">
        <v>15</v>
      </c>
      <c r="C9" s="19" t="s">
        <v>16</v>
      </c>
      <c r="D9" s="20" t="s">
        <v>55</v>
      </c>
      <c r="E9" s="20">
        <v>150</v>
      </c>
      <c r="F9" s="20">
        <v>87</v>
      </c>
      <c r="G9" s="20">
        <v>95</v>
      </c>
      <c r="H9" s="20">
        <v>55</v>
      </c>
      <c r="I9" s="20">
        <v>48</v>
      </c>
      <c r="J9" s="20">
        <v>36</v>
      </c>
      <c r="K9" s="51">
        <f t="shared" si="0"/>
        <v>63.902439024390247</v>
      </c>
      <c r="L9" s="21">
        <v>832199</v>
      </c>
      <c r="M9" s="22">
        <v>829699</v>
      </c>
      <c r="N9" s="55">
        <f t="shared" si="1"/>
        <v>9623307</v>
      </c>
    </row>
    <row r="10" spans="1:14" x14ac:dyDescent="0.3">
      <c r="A10" s="32">
        <v>8</v>
      </c>
      <c r="B10" s="33" t="s">
        <v>17</v>
      </c>
      <c r="C10" s="33" t="s">
        <v>16</v>
      </c>
      <c r="D10" s="34" t="s">
        <v>56</v>
      </c>
      <c r="E10" s="34">
        <v>150</v>
      </c>
      <c r="F10" s="34">
        <v>79</v>
      </c>
      <c r="G10" s="34">
        <v>85</v>
      </c>
      <c r="H10" s="34">
        <v>55</v>
      </c>
      <c r="I10" s="34">
        <v>47</v>
      </c>
      <c r="J10" s="34">
        <v>44</v>
      </c>
      <c r="K10" s="35">
        <f t="shared" si="0"/>
        <v>62.926829268292686</v>
      </c>
      <c r="L10" s="43">
        <v>94800</v>
      </c>
      <c r="M10" s="44">
        <v>94800</v>
      </c>
      <c r="N10" s="54">
        <f t="shared" si="1"/>
        <v>9528507</v>
      </c>
    </row>
    <row r="11" spans="1:14" ht="20.25" x14ac:dyDescent="0.3">
      <c r="A11" s="18">
        <v>9</v>
      </c>
      <c r="B11" s="19" t="s">
        <v>26</v>
      </c>
      <c r="C11" s="19" t="s">
        <v>16</v>
      </c>
      <c r="D11" s="20" t="s">
        <v>57</v>
      </c>
      <c r="E11" s="20">
        <v>150</v>
      </c>
      <c r="F11" s="20">
        <v>87</v>
      </c>
      <c r="G11" s="20">
        <v>89</v>
      </c>
      <c r="H11" s="20">
        <v>55</v>
      </c>
      <c r="I11" s="20">
        <v>45</v>
      </c>
      <c r="J11" s="20">
        <v>39</v>
      </c>
      <c r="K11" s="51">
        <f t="shared" si="0"/>
        <v>62.439024390243901</v>
      </c>
      <c r="L11" s="21">
        <v>104285</v>
      </c>
      <c r="M11" s="22">
        <v>100685</v>
      </c>
      <c r="N11" s="55">
        <f t="shared" si="1"/>
        <v>9427822</v>
      </c>
    </row>
    <row r="12" spans="1:14" ht="20.25" x14ac:dyDescent="0.3">
      <c r="A12" s="32">
        <v>10</v>
      </c>
      <c r="B12" s="33" t="s">
        <v>31</v>
      </c>
      <c r="C12" s="33" t="s">
        <v>32</v>
      </c>
      <c r="D12" s="34" t="s">
        <v>58</v>
      </c>
      <c r="E12" s="34">
        <v>150</v>
      </c>
      <c r="F12" s="34">
        <v>84</v>
      </c>
      <c r="G12" s="34">
        <v>85</v>
      </c>
      <c r="H12" s="34">
        <v>55</v>
      </c>
      <c r="I12" s="34">
        <v>43</v>
      </c>
      <c r="J12" s="34">
        <v>43</v>
      </c>
      <c r="K12" s="35">
        <f t="shared" si="0"/>
        <v>62.439024390243901</v>
      </c>
      <c r="L12" s="43">
        <v>224988</v>
      </c>
      <c r="M12" s="44">
        <v>223664</v>
      </c>
      <c r="N12" s="54">
        <f t="shared" si="1"/>
        <v>9204158</v>
      </c>
    </row>
    <row r="13" spans="1:14" x14ac:dyDescent="0.3">
      <c r="A13" s="18">
        <v>11</v>
      </c>
      <c r="B13" s="19" t="s">
        <v>39</v>
      </c>
      <c r="C13" s="19" t="s">
        <v>16</v>
      </c>
      <c r="D13" s="20" t="s">
        <v>59</v>
      </c>
      <c r="E13" s="20">
        <v>150</v>
      </c>
      <c r="F13" s="20">
        <v>83</v>
      </c>
      <c r="G13" s="20">
        <v>89</v>
      </c>
      <c r="H13" s="20">
        <v>55</v>
      </c>
      <c r="I13" s="20">
        <v>42</v>
      </c>
      <c r="J13" s="20">
        <v>39</v>
      </c>
      <c r="K13" s="51">
        <f t="shared" si="0"/>
        <v>62.439024390243901</v>
      </c>
      <c r="L13" s="21">
        <v>610612</v>
      </c>
      <c r="M13" s="22">
        <v>610612</v>
      </c>
      <c r="N13" s="55">
        <f t="shared" si="1"/>
        <v>8593546</v>
      </c>
    </row>
    <row r="14" spans="1:14" ht="11.25" customHeight="1" x14ac:dyDescent="0.3">
      <c r="A14" s="32">
        <v>12</v>
      </c>
      <c r="B14" s="33" t="s">
        <v>30</v>
      </c>
      <c r="C14" s="33" t="s">
        <v>16</v>
      </c>
      <c r="D14" s="34" t="s">
        <v>60</v>
      </c>
      <c r="E14" s="34">
        <v>150</v>
      </c>
      <c r="F14" s="34">
        <v>86</v>
      </c>
      <c r="G14" s="34">
        <v>92</v>
      </c>
      <c r="H14" s="34">
        <v>55</v>
      </c>
      <c r="I14" s="34">
        <v>40</v>
      </c>
      <c r="J14" s="34">
        <v>35</v>
      </c>
      <c r="K14" s="35">
        <f t="shared" si="0"/>
        <v>61.951219512195124</v>
      </c>
      <c r="L14" s="43">
        <v>31113</v>
      </c>
      <c r="M14" s="44">
        <v>31113</v>
      </c>
      <c r="N14" s="54">
        <f t="shared" si="1"/>
        <v>8562433</v>
      </c>
    </row>
    <row r="15" spans="1:14" ht="20.25" x14ac:dyDescent="0.3">
      <c r="A15" s="18">
        <v>13</v>
      </c>
      <c r="B15" s="19" t="s">
        <v>34</v>
      </c>
      <c r="C15" s="19" t="s">
        <v>16</v>
      </c>
      <c r="D15" s="20" t="s">
        <v>61</v>
      </c>
      <c r="E15" s="20">
        <v>150</v>
      </c>
      <c r="F15" s="20">
        <v>89</v>
      </c>
      <c r="G15" s="20">
        <v>96</v>
      </c>
      <c r="H15" s="20">
        <v>55</v>
      </c>
      <c r="I15" s="20">
        <v>37</v>
      </c>
      <c r="J15" s="20">
        <v>31</v>
      </c>
      <c r="K15" s="51">
        <f t="shared" si="0"/>
        <v>61.951219512195124</v>
      </c>
      <c r="L15" s="21">
        <v>291115</v>
      </c>
      <c r="M15" s="22">
        <v>279615</v>
      </c>
      <c r="N15" s="55">
        <f t="shared" si="1"/>
        <v>8282818</v>
      </c>
    </row>
    <row r="16" spans="1:14" ht="20.25" x14ac:dyDescent="0.3">
      <c r="A16" s="32">
        <v>14</v>
      </c>
      <c r="B16" s="33" t="s">
        <v>33</v>
      </c>
      <c r="C16" s="33" t="s">
        <v>16</v>
      </c>
      <c r="D16" s="34" t="s">
        <v>62</v>
      </c>
      <c r="E16" s="34">
        <v>150</v>
      </c>
      <c r="F16" s="34">
        <v>83</v>
      </c>
      <c r="G16" s="34">
        <v>88</v>
      </c>
      <c r="H16" s="34">
        <v>55</v>
      </c>
      <c r="I16" s="34">
        <v>46</v>
      </c>
      <c r="J16" s="34">
        <v>39</v>
      </c>
      <c r="K16" s="35">
        <f t="shared" si="0"/>
        <v>61.951219512195124</v>
      </c>
      <c r="L16" s="43">
        <v>599550</v>
      </c>
      <c r="M16" s="44">
        <v>584150</v>
      </c>
      <c r="N16" s="54">
        <f t="shared" si="1"/>
        <v>7698668</v>
      </c>
    </row>
    <row r="17" spans="1:14" ht="20.25" x14ac:dyDescent="0.3">
      <c r="A17" s="18">
        <v>15</v>
      </c>
      <c r="B17" s="19" t="s">
        <v>21</v>
      </c>
      <c r="C17" s="19" t="s">
        <v>63</v>
      </c>
      <c r="D17" s="20" t="s">
        <v>64</v>
      </c>
      <c r="E17" s="20">
        <v>150</v>
      </c>
      <c r="F17" s="20">
        <v>87</v>
      </c>
      <c r="G17" s="20">
        <v>83</v>
      </c>
      <c r="H17" s="20">
        <v>55</v>
      </c>
      <c r="I17" s="20">
        <v>46</v>
      </c>
      <c r="J17" s="20">
        <v>44</v>
      </c>
      <c r="K17" s="51">
        <f t="shared" si="0"/>
        <v>61.951219512195124</v>
      </c>
      <c r="L17" s="21">
        <v>791135</v>
      </c>
      <c r="M17" s="22">
        <v>789535</v>
      </c>
      <c r="N17" s="55">
        <f t="shared" si="1"/>
        <v>6909133</v>
      </c>
    </row>
    <row r="18" spans="1:14" ht="20.25" x14ac:dyDescent="0.3">
      <c r="A18" s="32">
        <v>16</v>
      </c>
      <c r="B18" s="33" t="s">
        <v>23</v>
      </c>
      <c r="C18" s="33" t="s">
        <v>16</v>
      </c>
      <c r="D18" s="34" t="s">
        <v>65</v>
      </c>
      <c r="E18" s="34">
        <v>150</v>
      </c>
      <c r="F18" s="34">
        <v>86</v>
      </c>
      <c r="G18" s="34">
        <v>86</v>
      </c>
      <c r="H18" s="34">
        <v>55</v>
      </c>
      <c r="I18" s="34">
        <v>43</v>
      </c>
      <c r="J18" s="34">
        <v>41</v>
      </c>
      <c r="K18" s="35">
        <f t="shared" si="0"/>
        <v>61.951219512195124</v>
      </c>
      <c r="L18" s="43">
        <v>876270</v>
      </c>
      <c r="M18" s="44">
        <v>876270</v>
      </c>
      <c r="N18" s="54">
        <f t="shared" si="1"/>
        <v>6032863</v>
      </c>
    </row>
    <row r="19" spans="1:14" ht="30.4" x14ac:dyDescent="0.3">
      <c r="A19" s="18">
        <v>17</v>
      </c>
      <c r="B19" s="19" t="s">
        <v>28</v>
      </c>
      <c r="C19" s="19" t="s">
        <v>16</v>
      </c>
      <c r="D19" s="20" t="s">
        <v>66</v>
      </c>
      <c r="E19" s="20">
        <v>150</v>
      </c>
      <c r="F19" s="20">
        <v>87</v>
      </c>
      <c r="G19" s="20">
        <v>95</v>
      </c>
      <c r="H19" s="20">
        <v>55</v>
      </c>
      <c r="I19" s="20">
        <v>38</v>
      </c>
      <c r="J19" s="20">
        <v>31</v>
      </c>
      <c r="K19" s="51">
        <f t="shared" si="0"/>
        <v>61.463414634146339</v>
      </c>
      <c r="L19" s="23">
        <v>477024</v>
      </c>
      <c r="M19" s="24">
        <v>477024</v>
      </c>
      <c r="N19" s="55">
        <f t="shared" si="1"/>
        <v>5555839</v>
      </c>
    </row>
    <row r="20" spans="1:14" ht="20.25" x14ac:dyDescent="0.3">
      <c r="A20" s="32">
        <v>18</v>
      </c>
      <c r="B20" s="33" t="s">
        <v>36</v>
      </c>
      <c r="C20" s="33" t="s">
        <v>67</v>
      </c>
      <c r="D20" s="34" t="s">
        <v>68</v>
      </c>
      <c r="E20" s="34">
        <v>150</v>
      </c>
      <c r="F20" s="34">
        <v>82</v>
      </c>
      <c r="G20" s="34">
        <v>83</v>
      </c>
      <c r="H20" s="34">
        <v>55</v>
      </c>
      <c r="I20" s="34">
        <v>43</v>
      </c>
      <c r="J20" s="34">
        <v>42</v>
      </c>
      <c r="K20" s="35">
        <f t="shared" si="0"/>
        <v>60.975609756097562</v>
      </c>
      <c r="L20" s="36">
        <v>390238</v>
      </c>
      <c r="M20" s="37">
        <v>358500</v>
      </c>
      <c r="N20" s="54">
        <f t="shared" si="1"/>
        <v>5197339</v>
      </c>
    </row>
    <row r="21" spans="1:14" x14ac:dyDescent="0.3">
      <c r="A21" s="18">
        <v>19</v>
      </c>
      <c r="B21" s="19" t="s">
        <v>25</v>
      </c>
      <c r="C21" s="19" t="s">
        <v>16</v>
      </c>
      <c r="D21" s="20" t="s">
        <v>69</v>
      </c>
      <c r="E21" s="20">
        <v>150</v>
      </c>
      <c r="F21" s="20">
        <v>75</v>
      </c>
      <c r="G21" s="20">
        <v>78</v>
      </c>
      <c r="H21" s="20">
        <v>55</v>
      </c>
      <c r="I21" s="20">
        <v>44</v>
      </c>
      <c r="J21" s="20">
        <v>44</v>
      </c>
      <c r="K21" s="51">
        <f t="shared" si="0"/>
        <v>59.512195121951216</v>
      </c>
      <c r="L21" s="23">
        <v>430391</v>
      </c>
      <c r="M21" s="24">
        <v>426401</v>
      </c>
      <c r="N21" s="55">
        <f t="shared" si="1"/>
        <v>4770938</v>
      </c>
    </row>
    <row r="22" spans="1:14" x14ac:dyDescent="0.3">
      <c r="A22" s="32">
        <v>20</v>
      </c>
      <c r="B22" s="33" t="s">
        <v>45</v>
      </c>
      <c r="C22" s="33" t="s">
        <v>16</v>
      </c>
      <c r="D22" s="34" t="s">
        <v>70</v>
      </c>
      <c r="E22" s="34">
        <v>150</v>
      </c>
      <c r="F22" s="34">
        <v>82</v>
      </c>
      <c r="G22" s="34">
        <v>80</v>
      </c>
      <c r="H22" s="34">
        <v>55</v>
      </c>
      <c r="I22" s="34">
        <v>43</v>
      </c>
      <c r="J22" s="34">
        <v>41</v>
      </c>
      <c r="K22" s="35">
        <f t="shared" si="0"/>
        <v>59.024390243902438</v>
      </c>
      <c r="L22" s="36">
        <v>269032</v>
      </c>
      <c r="M22" s="37">
        <v>257087</v>
      </c>
      <c r="N22" s="54">
        <f t="shared" si="1"/>
        <v>4513851</v>
      </c>
    </row>
    <row r="23" spans="1:14" ht="20.25" x14ac:dyDescent="0.3">
      <c r="A23" s="18">
        <v>21</v>
      </c>
      <c r="B23" s="19" t="s">
        <v>38</v>
      </c>
      <c r="C23" s="19" t="s">
        <v>16</v>
      </c>
      <c r="D23" s="20" t="s">
        <v>71</v>
      </c>
      <c r="E23" s="20">
        <v>150</v>
      </c>
      <c r="F23" s="20">
        <v>74</v>
      </c>
      <c r="G23" s="20">
        <v>79</v>
      </c>
      <c r="H23" s="20">
        <v>55</v>
      </c>
      <c r="I23" s="20">
        <v>44</v>
      </c>
      <c r="J23" s="20">
        <v>42</v>
      </c>
      <c r="K23" s="51">
        <f t="shared" si="0"/>
        <v>59.024390243902438</v>
      </c>
      <c r="L23" s="23">
        <v>606505</v>
      </c>
      <c r="M23" s="24">
        <v>589239</v>
      </c>
      <c r="N23" s="55">
        <f t="shared" si="1"/>
        <v>3924612</v>
      </c>
    </row>
    <row r="24" spans="1:14" ht="20.25" x14ac:dyDescent="0.3">
      <c r="A24" s="32">
        <v>22</v>
      </c>
      <c r="B24" s="33" t="s">
        <v>35</v>
      </c>
      <c r="C24" s="33" t="s">
        <v>16</v>
      </c>
      <c r="D24" s="34" t="s">
        <v>72</v>
      </c>
      <c r="E24" s="34">
        <v>150</v>
      </c>
      <c r="F24" s="34">
        <v>85</v>
      </c>
      <c r="G24" s="34">
        <v>89</v>
      </c>
      <c r="H24" s="34">
        <v>55</v>
      </c>
      <c r="I24" s="34">
        <v>42</v>
      </c>
      <c r="J24" s="34">
        <v>31</v>
      </c>
      <c r="K24" s="35">
        <f t="shared" si="0"/>
        <v>58.536585365853654</v>
      </c>
      <c r="L24" s="36">
        <v>121780</v>
      </c>
      <c r="M24" s="37">
        <v>121780</v>
      </c>
      <c r="N24" s="54">
        <f t="shared" si="1"/>
        <v>3802832</v>
      </c>
    </row>
    <row r="25" spans="1:14" ht="20.25" x14ac:dyDescent="0.3">
      <c r="A25" s="18">
        <v>23</v>
      </c>
      <c r="B25" s="19" t="s">
        <v>41</v>
      </c>
      <c r="C25" s="19" t="s">
        <v>73</v>
      </c>
      <c r="D25" s="20" t="s">
        <v>74</v>
      </c>
      <c r="E25" s="20">
        <v>150</v>
      </c>
      <c r="F25" s="20">
        <v>90</v>
      </c>
      <c r="G25" s="20">
        <v>75</v>
      </c>
      <c r="H25" s="20">
        <v>55</v>
      </c>
      <c r="I25" s="20">
        <v>45</v>
      </c>
      <c r="J25" s="20">
        <v>45</v>
      </c>
      <c r="K25" s="51">
        <f t="shared" si="0"/>
        <v>58.536585365853654</v>
      </c>
      <c r="L25" s="23">
        <v>989577</v>
      </c>
      <c r="M25" s="24">
        <v>989577</v>
      </c>
      <c r="N25" s="55">
        <f t="shared" si="1"/>
        <v>2813255</v>
      </c>
    </row>
    <row r="26" spans="1:14" ht="20.25" x14ac:dyDescent="0.3">
      <c r="A26" s="15">
        <v>24</v>
      </c>
      <c r="B26" s="16" t="s">
        <v>36</v>
      </c>
      <c r="C26" s="16" t="s">
        <v>75</v>
      </c>
      <c r="D26" s="17" t="s">
        <v>76</v>
      </c>
      <c r="E26" s="17">
        <v>150</v>
      </c>
      <c r="F26" s="17">
        <v>82</v>
      </c>
      <c r="G26" s="17">
        <v>83</v>
      </c>
      <c r="H26" s="17">
        <v>55</v>
      </c>
      <c r="I26" s="17">
        <v>44</v>
      </c>
      <c r="J26" s="17">
        <v>36</v>
      </c>
      <c r="K26" s="35">
        <f t="shared" si="0"/>
        <v>58.048780487804876</v>
      </c>
      <c r="L26" s="25">
        <v>185061</v>
      </c>
      <c r="M26" s="26">
        <v>184972</v>
      </c>
      <c r="N26" s="54">
        <f t="shared" si="1"/>
        <v>2628283</v>
      </c>
    </row>
    <row r="27" spans="1:14" x14ac:dyDescent="0.3">
      <c r="A27" s="18">
        <v>25</v>
      </c>
      <c r="B27" s="19" t="s">
        <v>40</v>
      </c>
      <c r="C27" s="19" t="s">
        <v>16</v>
      </c>
      <c r="D27" s="20" t="s">
        <v>77</v>
      </c>
      <c r="E27" s="20">
        <v>150</v>
      </c>
      <c r="F27" s="20">
        <v>71</v>
      </c>
      <c r="G27" s="20">
        <v>78</v>
      </c>
      <c r="H27" s="20">
        <v>55</v>
      </c>
      <c r="I27" s="20">
        <v>41</v>
      </c>
      <c r="J27" s="20">
        <v>40</v>
      </c>
      <c r="K27" s="51">
        <f t="shared" si="0"/>
        <v>57.560975609756092</v>
      </c>
      <c r="L27" s="23">
        <v>299550</v>
      </c>
      <c r="M27" s="24">
        <v>297900</v>
      </c>
      <c r="N27" s="55">
        <f t="shared" si="1"/>
        <v>2330383</v>
      </c>
    </row>
    <row r="28" spans="1:14" ht="20.25" x14ac:dyDescent="0.3">
      <c r="A28" s="45">
        <v>26</v>
      </c>
      <c r="B28" s="46" t="s">
        <v>37</v>
      </c>
      <c r="C28" s="46" t="s">
        <v>16</v>
      </c>
      <c r="D28" s="47" t="s">
        <v>78</v>
      </c>
      <c r="E28" s="47">
        <v>150</v>
      </c>
      <c r="F28" s="47">
        <v>85</v>
      </c>
      <c r="G28" s="47">
        <v>79</v>
      </c>
      <c r="H28" s="47">
        <v>55</v>
      </c>
      <c r="I28" s="47">
        <v>42</v>
      </c>
      <c r="J28" s="47">
        <v>38</v>
      </c>
      <c r="K28" s="52">
        <f t="shared" si="0"/>
        <v>57.073170731707314</v>
      </c>
      <c r="L28" s="48">
        <v>411492</v>
      </c>
      <c r="M28" s="49">
        <v>411172</v>
      </c>
      <c r="N28" s="54">
        <f t="shared" si="1"/>
        <v>1919211</v>
      </c>
    </row>
    <row r="29" spans="1:14" x14ac:dyDescent="0.3">
      <c r="A29" s="18">
        <v>27</v>
      </c>
      <c r="B29" s="19" t="s">
        <v>29</v>
      </c>
      <c r="C29" s="19" t="s">
        <v>16</v>
      </c>
      <c r="D29" s="20" t="s">
        <v>79</v>
      </c>
      <c r="E29" s="20">
        <v>150</v>
      </c>
      <c r="F29" s="20">
        <v>78</v>
      </c>
      <c r="G29" s="20">
        <v>83</v>
      </c>
      <c r="H29" s="20">
        <v>55</v>
      </c>
      <c r="I29" s="20">
        <v>45</v>
      </c>
      <c r="J29" s="20">
        <v>33</v>
      </c>
      <c r="K29" s="51">
        <f t="shared" si="0"/>
        <v>56.58536585365853</v>
      </c>
      <c r="L29" s="23">
        <v>425340</v>
      </c>
      <c r="M29" s="24">
        <v>425340</v>
      </c>
      <c r="N29" s="55">
        <f t="shared" si="1"/>
        <v>1493871</v>
      </c>
    </row>
    <row r="30" spans="1:14" ht="20.25" x14ac:dyDescent="0.3">
      <c r="A30" s="38">
        <v>28</v>
      </c>
      <c r="B30" s="39" t="s">
        <v>43</v>
      </c>
      <c r="C30" s="39" t="s">
        <v>16</v>
      </c>
      <c r="D30" s="40" t="s">
        <v>80</v>
      </c>
      <c r="E30" s="40">
        <v>150</v>
      </c>
      <c r="F30" s="40">
        <v>86</v>
      </c>
      <c r="G30" s="40">
        <v>83</v>
      </c>
      <c r="H30" s="40">
        <v>55</v>
      </c>
      <c r="I30" s="40">
        <v>40</v>
      </c>
      <c r="J30" s="40">
        <v>33</v>
      </c>
      <c r="K30" s="35">
        <f t="shared" si="0"/>
        <v>56.58536585365853</v>
      </c>
      <c r="L30" s="41">
        <v>758925</v>
      </c>
      <c r="M30" s="42">
        <v>758430</v>
      </c>
      <c r="N30" s="54">
        <f t="shared" si="1"/>
        <v>735441</v>
      </c>
    </row>
    <row r="31" spans="1:14" ht="12.75" customHeight="1" x14ac:dyDescent="0.3">
      <c r="A31" s="18">
        <v>29</v>
      </c>
      <c r="B31" s="19" t="s">
        <v>31</v>
      </c>
      <c r="C31" s="19" t="s">
        <v>42</v>
      </c>
      <c r="D31" s="20" t="s">
        <v>81</v>
      </c>
      <c r="E31" s="20">
        <v>150</v>
      </c>
      <c r="F31" s="20">
        <v>84</v>
      </c>
      <c r="G31" s="20">
        <v>85</v>
      </c>
      <c r="H31" s="20">
        <v>55</v>
      </c>
      <c r="I31" s="20">
        <v>36</v>
      </c>
      <c r="J31" s="20">
        <v>30</v>
      </c>
      <c r="K31" s="51">
        <f t="shared" si="0"/>
        <v>56.09756097560976</v>
      </c>
      <c r="L31" s="23">
        <v>69452</v>
      </c>
      <c r="M31" s="24">
        <v>69452</v>
      </c>
      <c r="N31" s="55">
        <f t="shared" si="1"/>
        <v>665989</v>
      </c>
    </row>
    <row r="32" spans="1:14" ht="20.25" x14ac:dyDescent="0.3">
      <c r="A32" s="45">
        <v>30</v>
      </c>
      <c r="B32" s="46" t="s">
        <v>82</v>
      </c>
      <c r="C32" s="46" t="s">
        <v>83</v>
      </c>
      <c r="D32" s="47" t="s">
        <v>84</v>
      </c>
      <c r="E32" s="47">
        <v>150</v>
      </c>
      <c r="F32" s="47">
        <v>84</v>
      </c>
      <c r="G32" s="47">
        <v>68</v>
      </c>
      <c r="H32" s="47">
        <v>55</v>
      </c>
      <c r="I32" s="47">
        <v>40</v>
      </c>
      <c r="J32" s="47">
        <v>30</v>
      </c>
      <c r="K32" s="52">
        <f t="shared" si="0"/>
        <v>47.804878048780488</v>
      </c>
      <c r="L32" s="48">
        <v>211500</v>
      </c>
      <c r="M32" s="49">
        <v>209000</v>
      </c>
      <c r="N32" s="54">
        <f t="shared" si="1"/>
        <v>456989</v>
      </c>
    </row>
    <row r="33" spans="1:14" ht="10.5" thickBot="1" x14ac:dyDescent="0.35">
      <c r="A33" s="67">
        <v>31</v>
      </c>
      <c r="B33" s="68" t="s">
        <v>44</v>
      </c>
      <c r="C33" s="68" t="s">
        <v>16</v>
      </c>
      <c r="D33" s="67" t="s">
        <v>85</v>
      </c>
      <c r="E33" s="67">
        <v>150</v>
      </c>
      <c r="F33" s="67">
        <v>78</v>
      </c>
      <c r="G33" s="67">
        <v>63</v>
      </c>
      <c r="H33" s="67">
        <v>55</v>
      </c>
      <c r="I33" s="67">
        <v>40</v>
      </c>
      <c r="J33" s="67">
        <v>35</v>
      </c>
      <c r="K33" s="69">
        <f t="shared" si="0"/>
        <v>47.804878048780488</v>
      </c>
      <c r="L33" s="70">
        <v>948480</v>
      </c>
      <c r="M33" s="71">
        <v>456989</v>
      </c>
      <c r="N33" s="72">
        <v>0</v>
      </c>
    </row>
    <row r="34" spans="1:14" ht="10.5" thickBot="1" x14ac:dyDescent="0.35">
      <c r="A34" s="63"/>
      <c r="B34" s="64"/>
      <c r="C34" s="65" t="s">
        <v>14</v>
      </c>
      <c r="D34" s="60"/>
      <c r="E34" s="60"/>
      <c r="F34" s="60"/>
      <c r="G34" s="60"/>
      <c r="H34" s="60"/>
      <c r="I34" s="60"/>
      <c r="J34" s="60"/>
      <c r="K34" s="50"/>
      <c r="L34" s="61">
        <f>SUM(L3:L33)</f>
        <v>14291864</v>
      </c>
      <c r="M34" s="66">
        <f>SUM(M3:M33)</f>
        <v>13657558</v>
      </c>
      <c r="N34" s="56">
        <v>0</v>
      </c>
    </row>
    <row r="35" spans="1:14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8"/>
      <c r="L35" s="27"/>
      <c r="M35" s="27"/>
      <c r="N35" s="58"/>
    </row>
    <row r="36" spans="1:14" ht="47.25" customHeight="1" x14ac:dyDescent="0.3">
      <c r="B36" s="73" t="s">
        <v>86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ht="14.25" x14ac:dyDescent="0.45">
      <c r="B37" s="31"/>
      <c r="C37" s="29"/>
      <c r="D37" s="29"/>
      <c r="E37" s="29"/>
      <c r="F37" s="29"/>
      <c r="G37" s="29"/>
      <c r="H37" s="29"/>
      <c r="I37" s="29"/>
      <c r="J37" s="29"/>
      <c r="K37" s="30"/>
      <c r="L37" s="29"/>
      <c r="M37" s="29"/>
      <c r="N37" s="59"/>
    </row>
    <row r="38" spans="1:14" ht="14.25" x14ac:dyDescent="0.45">
      <c r="B38" s="29"/>
      <c r="C38" s="29"/>
      <c r="D38" s="29"/>
      <c r="E38" s="29"/>
      <c r="F38" s="29"/>
      <c r="G38" s="29"/>
      <c r="H38" s="29"/>
      <c r="I38" s="29"/>
      <c r="J38" s="29"/>
      <c r="K38" s="30"/>
      <c r="L38" s="29"/>
      <c r="M38" s="29"/>
      <c r="N38" s="59"/>
    </row>
  </sheetData>
  <sheetProtection algorithmName="SHA-512" hashValue="GhLqqcagUHTWJpuSovGI/1wozS8aTAFkF8zKVaQJLlk3N9fEZgx+Ko2KXVlfgtz5wLZVxXfxZZHH2MU/AifKcA==" saltValue="XzYurwhIEQ/v7aBgcif5uA==" spinCount="100000" sheet="1" objects="1" scenarios="1"/>
  <mergeCells count="1">
    <mergeCell ref="B36:N36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Ground Operations Projects</oddHeader>
    <oddFooter>&amp;C&amp;"Arial,Regular"Page &amp;P of &amp;N&amp;RRevised 8/10/23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4F5B2-E109-4C14-A539-91B21CE65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726DD-900F-4861-BA12-F22407E8ED54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95a7bea4-1558-4890-8039-e5ad0ed69925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C962B6-CA13-4E0C-8CBA-921E5038C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7150a368-1ec4-4782-87f4-54908d9b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Ground Operations</vt:lpstr>
      <vt:lpstr>'Ground Operations'!Print_Titles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Soria, Sean@Parks</cp:lastModifiedBy>
  <cp:revision/>
  <dcterms:created xsi:type="dcterms:W3CDTF">2021-07-28T23:03:32Z</dcterms:created>
  <dcterms:modified xsi:type="dcterms:W3CDTF">2023-09-06T19:22:18Z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